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6465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L3" i="1"/>
  <c r="L21" i="1"/>
  <c r="L20" i="1"/>
  <c r="L18" i="1"/>
  <c r="L13" i="1"/>
  <c r="L4" i="1"/>
  <c r="L14" i="1"/>
  <c r="L17" i="1"/>
  <c r="L10" i="1"/>
  <c r="L22" i="1"/>
  <c r="L5" i="1"/>
  <c r="I4" i="1" l="1"/>
  <c r="M4" i="1" s="1"/>
  <c r="I5" i="1"/>
  <c r="I6" i="1"/>
  <c r="I7" i="1"/>
  <c r="M7" i="1" s="1"/>
  <c r="I8" i="1"/>
  <c r="I9" i="1"/>
  <c r="M9" i="1" s="1"/>
  <c r="I10" i="1"/>
  <c r="M10" i="1" s="1"/>
  <c r="I11" i="1"/>
  <c r="I12" i="1"/>
  <c r="I13" i="1"/>
  <c r="I14" i="1"/>
  <c r="M14" i="1" s="1"/>
  <c r="I15" i="1"/>
  <c r="I16" i="1"/>
  <c r="M16" i="1" s="1"/>
  <c r="I17" i="1"/>
  <c r="M17" i="1" s="1"/>
  <c r="I18" i="1"/>
  <c r="M18" i="1" s="1"/>
  <c r="I19" i="1"/>
  <c r="I20" i="1"/>
  <c r="M20" i="1" s="1"/>
  <c r="I21" i="1"/>
  <c r="M21" i="1" s="1"/>
  <c r="I22" i="1"/>
  <c r="M22" i="1" s="1"/>
  <c r="I3" i="1"/>
  <c r="M3" i="1" s="1"/>
  <c r="M5" i="1"/>
  <c r="M8" i="1"/>
  <c r="M13" i="1"/>
</calcChain>
</file>

<file path=xl/sharedStrings.xml><?xml version="1.0" encoding="utf-8"?>
<sst xmlns="http://schemas.openxmlformats.org/spreadsheetml/2006/main" count="146" uniqueCount="37">
  <si>
    <t>Рабочая ведомость по дисциплине "Институциональная экономика"</t>
  </si>
  <si>
    <t>Ф.И.О. студента</t>
  </si>
  <si>
    <t xml:space="preserve">Батхуяг Бат-Улзийсайхан </t>
  </si>
  <si>
    <t>Елисеева Светлана Игоревна</t>
  </si>
  <si>
    <t>Израилов Исай Игоревич</t>
  </si>
  <si>
    <t>Канушкин Александр Дмитриевич</t>
  </si>
  <si>
    <t>Марченко Анджелина Александровна</t>
  </si>
  <si>
    <t>Молчанов Александр Дмитриевич</t>
  </si>
  <si>
    <t>Морозов Александр Ильич</t>
  </si>
  <si>
    <t>Панов Александр Сергеевич</t>
  </si>
  <si>
    <t>Рассказова Валерия Юрьевна</t>
  </si>
  <si>
    <t>Смирнов Тимофей Ильич</t>
  </si>
  <si>
    <t>Тагиев Исмаил Гурбан Оглы</t>
  </si>
  <si>
    <t>Ткач Герман Дмитриевич</t>
  </si>
  <si>
    <t>Чаадаева Ульяна Алексеевна</t>
  </si>
  <si>
    <t>Чичкин Данила Дмитриевич</t>
  </si>
  <si>
    <t>Шабалина Арина Александровна</t>
  </si>
  <si>
    <t>Тест 2</t>
  </si>
  <si>
    <t>Тест 1</t>
  </si>
  <si>
    <t>Тест 3</t>
  </si>
  <si>
    <t>Тест 4</t>
  </si>
  <si>
    <t>Тест 5</t>
  </si>
  <si>
    <t>Тест 6</t>
  </si>
  <si>
    <t>Тест 7</t>
  </si>
  <si>
    <t>Среднее за тесты</t>
  </si>
  <si>
    <t>Доклад</t>
  </si>
  <si>
    <t>ДЗ</t>
  </si>
  <si>
    <t>Экзамен</t>
  </si>
  <si>
    <t>Итог</t>
  </si>
  <si>
    <t>+</t>
  </si>
  <si>
    <t>Железнякова Василиса</t>
  </si>
  <si>
    <t>Филин Владислав</t>
  </si>
  <si>
    <t>Замаратский Павел</t>
  </si>
  <si>
    <t>Кожеурова Полина</t>
  </si>
  <si>
    <t>Автомат</t>
  </si>
  <si>
    <t>Мусса Джозеф</t>
  </si>
  <si>
    <t>неявка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</si>
</sst>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1" xfId="0" applyFont="1" applyBorder="1"/>
    <xf numFmtId="16" fontId="0" fillId="0" borderId="0" xfId="0" applyNumberFormat="1"/>
    <xf numFmtId="164" fontId="0" fillId="0" borderId="1" xfId="0" applyNumberFormat="1" applyBorder="1"/>
    <xf numFmtId="0" fontId="3" fillId="2" borderId="0" xfId="1"/>
    <xf numFmtId="0" fontId="0" fillId="3" borderId="1" xfId="0" applyFill="1" applyBorder="1"/>
    <xf numFmtId="164" fontId="0" fillId="0" borderId="0" xfId="0" applyNumberFormat="1"/>
    <xf numFmtId="0" fontId="4" fillId="0" borderId="0" xfId="0" applyFont="1"/>
    <xf numFmtId="1" fontId="1" fillId="3" borderId="1" xfId="0" applyNumberFormat="1" applyFont="1" applyFill="1" applyBorder="1"/>
    <xf numFmtId="1" fontId="5" fillId="3" borderId="1" xfId="1" applyNumberFormat="1" applyFont="1" applyFill="1" applyBorder="1"/>
    <xf numFmtId="1" fontId="0" fillId="3" borderId="1" xfId="0" applyNumberFormat="1" applyFill="1" applyBorder="1"/>
    <xf numFmtId="1" fontId="0" fillId="4" borderId="1" xfId="0" applyNumberFormat="1" applyFill="1" applyBorder="1"/>
    <xf numFmtId="164" fontId="0" fillId="4" borderId="1" xfId="0" applyNumberFormat="1" applyFill="1" applyBorder="1"/>
    <xf numFmtId="0" fontId="0" fillId="4" borderId="1" xfId="0" applyFill="1" applyBorder="1"/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tabSelected="1" workbookViewId="0">
      <selection activeCell="X9" sqref="X9"/>
    </sheetView>
  </sheetViews>
  <sheetFormatPr defaultRowHeight="15" x14ac:dyDescent="0.25"/>
  <cols>
    <col min="1" max="1" width="34.7109375" customWidth="1"/>
    <col min="2" max="3" width="6" customWidth="1"/>
    <col min="4" max="4" width="6.140625" customWidth="1"/>
    <col min="5" max="6" width="5.85546875" customWidth="1"/>
    <col min="7" max="7" width="6" customWidth="1"/>
    <col min="8" max="8" width="5.7109375" customWidth="1"/>
    <col min="9" max="9" width="6.7109375" customWidth="1"/>
    <col min="10" max="10" width="7.140625" customWidth="1"/>
    <col min="11" max="11" width="7" customWidth="1"/>
    <col min="14" max="14" width="6.140625" customWidth="1"/>
    <col min="15" max="15" width="6.42578125" customWidth="1"/>
    <col min="16" max="16" width="6.5703125" customWidth="1"/>
    <col min="17" max="17" width="7" customWidth="1"/>
    <col min="18" max="18" width="6.5703125" customWidth="1"/>
    <col min="19" max="19" width="6.85546875" customWidth="1"/>
    <col min="20" max="20" width="6.7109375" customWidth="1"/>
    <col min="21" max="21" width="6.85546875" customWidth="1"/>
    <col min="22" max="22" width="7.140625" customWidth="1"/>
  </cols>
  <sheetData>
    <row r="1" spans="1:26" ht="18.75" x14ac:dyDescent="0.3">
      <c r="A1" s="1" t="s">
        <v>0</v>
      </c>
    </row>
    <row r="2" spans="1:26" x14ac:dyDescent="0.25">
      <c r="A2" s="2" t="s">
        <v>1</v>
      </c>
      <c r="B2" s="3" t="s">
        <v>18</v>
      </c>
      <c r="C2" s="3" t="s">
        <v>17</v>
      </c>
      <c r="D2" s="3" t="s">
        <v>19</v>
      </c>
      <c r="E2" s="3" t="s">
        <v>20</v>
      </c>
      <c r="F2" s="3" t="s">
        <v>21</v>
      </c>
      <c r="G2" s="3" t="s">
        <v>22</v>
      </c>
      <c r="H2" s="3" t="s">
        <v>23</v>
      </c>
      <c r="I2" s="3" t="s">
        <v>24</v>
      </c>
      <c r="J2" s="3" t="s">
        <v>25</v>
      </c>
      <c r="K2" s="3" t="s">
        <v>26</v>
      </c>
      <c r="L2" s="3" t="s">
        <v>27</v>
      </c>
      <c r="M2" s="3" t="s">
        <v>28</v>
      </c>
      <c r="N2" s="4">
        <v>45680</v>
      </c>
      <c r="O2" s="4">
        <v>45687</v>
      </c>
      <c r="P2" s="4">
        <v>45694</v>
      </c>
      <c r="Q2" s="4">
        <v>45695</v>
      </c>
      <c r="R2" s="4">
        <v>45701</v>
      </c>
      <c r="S2" s="4">
        <v>45712</v>
      </c>
      <c r="T2" s="4">
        <v>45715</v>
      </c>
      <c r="U2" s="4">
        <v>45722</v>
      </c>
      <c r="V2" s="4">
        <v>45729</v>
      </c>
      <c r="X2" t="s">
        <v>34</v>
      </c>
    </row>
    <row r="3" spans="1:26" x14ac:dyDescent="0.25">
      <c r="A3" s="2" t="s">
        <v>2</v>
      </c>
      <c r="B3" s="2">
        <v>6</v>
      </c>
      <c r="C3" s="2">
        <v>5</v>
      </c>
      <c r="D3" s="2"/>
      <c r="E3" s="2">
        <v>8</v>
      </c>
      <c r="F3" s="2"/>
      <c r="G3" s="2">
        <v>8</v>
      </c>
      <c r="H3" s="2">
        <v>1</v>
      </c>
      <c r="I3" s="5">
        <f>(B3+C3+D3+E3+F3+G3+H3)/7</f>
        <v>4</v>
      </c>
      <c r="J3" s="2">
        <v>9.5</v>
      </c>
      <c r="K3" s="7">
        <v>5.3</v>
      </c>
      <c r="L3" s="2">
        <f>10*(36/50)</f>
        <v>7.1999999999999993</v>
      </c>
      <c r="M3" s="12">
        <f>0.15*I3+0.3*J3+0.25*K3+0.3*L3</f>
        <v>6.9350000000000005</v>
      </c>
      <c r="N3" t="s">
        <v>29</v>
      </c>
      <c r="O3" t="s">
        <v>29</v>
      </c>
      <c r="P3" t="s">
        <v>29</v>
      </c>
      <c r="T3" t="s">
        <v>29</v>
      </c>
      <c r="U3" t="s">
        <v>29</v>
      </c>
      <c r="V3" t="s">
        <v>29</v>
      </c>
      <c r="Y3" s="8"/>
    </row>
    <row r="4" spans="1:26" x14ac:dyDescent="0.25">
      <c r="A4" t="s">
        <v>35</v>
      </c>
      <c r="B4" s="2"/>
      <c r="C4" s="2"/>
      <c r="D4" s="2"/>
      <c r="E4" s="2"/>
      <c r="F4" s="2"/>
      <c r="G4" s="2"/>
      <c r="H4" s="2"/>
      <c r="I4" s="5">
        <f t="shared" ref="I4:I22" si="0">(B4+C4+D4+E4+F4+G4+H4)/7</f>
        <v>0</v>
      </c>
      <c r="J4" s="2"/>
      <c r="K4" s="2">
        <v>0</v>
      </c>
      <c r="L4" s="2">
        <f>10*(29/50)</f>
        <v>5.8</v>
      </c>
      <c r="M4" s="13">
        <f t="shared" ref="M4:M22" si="1">0.15*I4+0.3*J4+0.25*K4+0.3*L4</f>
        <v>1.74</v>
      </c>
      <c r="Y4" s="8"/>
    </row>
    <row r="5" spans="1:26" x14ac:dyDescent="0.25">
      <c r="A5" s="2" t="s">
        <v>3</v>
      </c>
      <c r="B5" s="2"/>
      <c r="C5" s="2"/>
      <c r="D5" s="2">
        <v>8</v>
      </c>
      <c r="E5" s="2"/>
      <c r="F5" s="2"/>
      <c r="G5" s="2"/>
      <c r="H5" s="2"/>
      <c r="I5" s="5">
        <f t="shared" si="0"/>
        <v>1.1428571428571428</v>
      </c>
      <c r="J5" s="2">
        <v>9.5</v>
      </c>
      <c r="K5" s="2">
        <v>0</v>
      </c>
      <c r="L5" s="2">
        <f>10*(34/50)</f>
        <v>6.8000000000000007</v>
      </c>
      <c r="M5" s="12">
        <f t="shared" si="1"/>
        <v>5.0614285714285714</v>
      </c>
      <c r="N5" t="s">
        <v>29</v>
      </c>
      <c r="Q5" t="s">
        <v>29</v>
      </c>
      <c r="Y5" s="8"/>
    </row>
    <row r="6" spans="1:26" x14ac:dyDescent="0.25">
      <c r="A6" s="2" t="s">
        <v>4</v>
      </c>
      <c r="B6" s="2">
        <v>0</v>
      </c>
      <c r="C6" s="2">
        <v>4</v>
      </c>
      <c r="D6" s="2">
        <v>7</v>
      </c>
      <c r="E6" s="2">
        <v>7</v>
      </c>
      <c r="F6" s="2">
        <v>9</v>
      </c>
      <c r="G6" s="2">
        <v>8</v>
      </c>
      <c r="H6" s="2">
        <v>4</v>
      </c>
      <c r="I6" s="5">
        <f t="shared" si="0"/>
        <v>5.5714285714285712</v>
      </c>
      <c r="J6" s="2">
        <v>8</v>
      </c>
      <c r="K6" s="7">
        <v>4</v>
      </c>
      <c r="L6" s="2"/>
      <c r="M6" s="10">
        <v>6</v>
      </c>
      <c r="N6" s="6" t="s">
        <v>29</v>
      </c>
      <c r="O6" s="6" t="s">
        <v>29</v>
      </c>
      <c r="P6" s="6" t="s">
        <v>29</v>
      </c>
      <c r="Q6" s="6" t="s">
        <v>29</v>
      </c>
      <c r="R6" s="6" t="s">
        <v>29</v>
      </c>
      <c r="S6" s="6" t="s">
        <v>29</v>
      </c>
      <c r="T6" s="6" t="s">
        <v>29</v>
      </c>
      <c r="U6" s="6" t="s">
        <v>29</v>
      </c>
      <c r="V6" s="6" t="s">
        <v>29</v>
      </c>
      <c r="X6">
        <v>6</v>
      </c>
      <c r="Y6" s="8"/>
      <c r="Z6" s="8"/>
    </row>
    <row r="7" spans="1:26" x14ac:dyDescent="0.25">
      <c r="A7" s="2" t="s">
        <v>5</v>
      </c>
      <c r="B7" s="2"/>
      <c r="C7" s="2"/>
      <c r="D7" s="2">
        <v>7</v>
      </c>
      <c r="E7" s="2">
        <v>0</v>
      </c>
      <c r="F7" s="2"/>
      <c r="G7" s="2"/>
      <c r="H7" s="2">
        <v>3</v>
      </c>
      <c r="I7" s="5">
        <f t="shared" si="0"/>
        <v>1.4285714285714286</v>
      </c>
      <c r="J7" s="2">
        <v>8</v>
      </c>
      <c r="K7" s="7">
        <v>4.9000000000000004</v>
      </c>
      <c r="L7" s="2">
        <f>10*(31/50)</f>
        <v>6.2</v>
      </c>
      <c r="M7" s="12">
        <f t="shared" si="1"/>
        <v>5.6992857142857147</v>
      </c>
      <c r="N7" t="s">
        <v>29</v>
      </c>
      <c r="Q7" t="s">
        <v>29</v>
      </c>
      <c r="U7" t="s">
        <v>29</v>
      </c>
      <c r="V7" t="s">
        <v>29</v>
      </c>
      <c r="Y7" s="8"/>
      <c r="Z7" s="8"/>
    </row>
    <row r="8" spans="1:26" x14ac:dyDescent="0.25">
      <c r="A8" s="2" t="s">
        <v>6</v>
      </c>
      <c r="B8" s="2">
        <v>5</v>
      </c>
      <c r="C8" s="2">
        <v>6</v>
      </c>
      <c r="D8" s="2">
        <v>5</v>
      </c>
      <c r="E8" s="2">
        <v>6</v>
      </c>
      <c r="F8" s="2">
        <v>7</v>
      </c>
      <c r="G8" s="2">
        <v>5</v>
      </c>
      <c r="H8" s="2"/>
      <c r="I8" s="5">
        <f t="shared" si="0"/>
        <v>4.8571428571428568</v>
      </c>
      <c r="J8" s="2">
        <v>9</v>
      </c>
      <c r="K8" s="7">
        <v>2.8</v>
      </c>
      <c r="L8" s="15" t="s">
        <v>36</v>
      </c>
      <c r="M8" s="14" t="e">
        <f t="shared" si="1"/>
        <v>#VALUE!</v>
      </c>
      <c r="N8" t="s">
        <v>29</v>
      </c>
      <c r="O8" t="s">
        <v>29</v>
      </c>
      <c r="P8" t="s">
        <v>29</v>
      </c>
      <c r="Q8" t="s">
        <v>29</v>
      </c>
      <c r="S8" t="s">
        <v>29</v>
      </c>
      <c r="T8" t="s">
        <v>29</v>
      </c>
      <c r="U8" t="s">
        <v>29</v>
      </c>
      <c r="Y8" s="8"/>
      <c r="Z8" s="8"/>
    </row>
    <row r="9" spans="1:26" x14ac:dyDescent="0.25">
      <c r="A9" s="2" t="s">
        <v>7</v>
      </c>
      <c r="B9" s="2">
        <v>0</v>
      </c>
      <c r="C9" s="2">
        <v>1</v>
      </c>
      <c r="D9" s="2">
        <v>6</v>
      </c>
      <c r="E9" s="2">
        <v>7</v>
      </c>
      <c r="F9" s="2">
        <v>9</v>
      </c>
      <c r="G9" s="2">
        <v>8</v>
      </c>
      <c r="H9" s="2">
        <v>0</v>
      </c>
      <c r="I9" s="5">
        <f t="shared" si="0"/>
        <v>4.4285714285714288</v>
      </c>
      <c r="J9" s="2">
        <v>7</v>
      </c>
      <c r="K9" s="7">
        <v>5.9</v>
      </c>
      <c r="L9" s="15" t="s">
        <v>36</v>
      </c>
      <c r="M9" s="14" t="e">
        <f t="shared" si="1"/>
        <v>#VALUE!</v>
      </c>
      <c r="N9" s="6" t="s">
        <v>29</v>
      </c>
      <c r="O9" s="6" t="s">
        <v>29</v>
      </c>
      <c r="P9" s="6" t="s">
        <v>29</v>
      </c>
      <c r="Q9" s="6" t="s">
        <v>29</v>
      </c>
      <c r="R9" s="6" t="s">
        <v>29</v>
      </c>
      <c r="S9" s="6" t="s">
        <v>29</v>
      </c>
      <c r="T9" s="6" t="s">
        <v>29</v>
      </c>
      <c r="U9" s="6" t="s">
        <v>29</v>
      </c>
      <c r="V9" s="6" t="s">
        <v>29</v>
      </c>
      <c r="Y9" s="8"/>
      <c r="Z9" s="8"/>
    </row>
    <row r="10" spans="1:26" x14ac:dyDescent="0.25">
      <c r="A10" s="2" t="s">
        <v>8</v>
      </c>
      <c r="B10" s="2">
        <v>0</v>
      </c>
      <c r="C10" s="2">
        <v>8</v>
      </c>
      <c r="D10" s="2">
        <v>8</v>
      </c>
      <c r="E10" s="2">
        <v>5</v>
      </c>
      <c r="F10" s="2">
        <v>9</v>
      </c>
      <c r="G10" s="2">
        <v>1</v>
      </c>
      <c r="H10" s="2">
        <v>8</v>
      </c>
      <c r="I10" s="5">
        <f t="shared" si="0"/>
        <v>5.5714285714285712</v>
      </c>
      <c r="J10" s="2">
        <v>8</v>
      </c>
      <c r="K10" s="7">
        <v>6</v>
      </c>
      <c r="L10" s="2">
        <f>10*(39/50)</f>
        <v>7.8000000000000007</v>
      </c>
      <c r="M10" s="12">
        <f t="shared" si="1"/>
        <v>7.0757142857142856</v>
      </c>
      <c r="N10" t="s">
        <v>29</v>
      </c>
      <c r="O10" t="s">
        <v>29</v>
      </c>
      <c r="P10" t="s">
        <v>29</v>
      </c>
      <c r="Q10" t="s">
        <v>29</v>
      </c>
      <c r="R10" t="s">
        <v>29</v>
      </c>
      <c r="S10" t="s">
        <v>29</v>
      </c>
      <c r="T10" t="s">
        <v>29</v>
      </c>
      <c r="V10" t="s">
        <v>29</v>
      </c>
      <c r="X10">
        <v>7</v>
      </c>
      <c r="Y10" s="8"/>
      <c r="Z10" s="8"/>
    </row>
    <row r="11" spans="1:26" x14ac:dyDescent="0.25">
      <c r="A11" s="2" t="s">
        <v>9</v>
      </c>
      <c r="B11" s="2">
        <v>6</v>
      </c>
      <c r="C11" s="2">
        <v>7</v>
      </c>
      <c r="D11" s="2">
        <v>1</v>
      </c>
      <c r="E11" s="2">
        <v>8</v>
      </c>
      <c r="F11" s="2">
        <v>5</v>
      </c>
      <c r="G11" s="2">
        <v>4</v>
      </c>
      <c r="H11" s="2">
        <v>7</v>
      </c>
      <c r="I11" s="5">
        <f t="shared" si="0"/>
        <v>5.4285714285714288</v>
      </c>
      <c r="J11" s="2">
        <v>10</v>
      </c>
      <c r="K11" s="7">
        <v>6.2</v>
      </c>
      <c r="L11" s="2"/>
      <c r="M11" s="10">
        <v>7</v>
      </c>
      <c r="N11" t="s">
        <v>29</v>
      </c>
      <c r="O11" t="s">
        <v>29</v>
      </c>
      <c r="P11" t="s">
        <v>29</v>
      </c>
      <c r="Q11" t="s">
        <v>29</v>
      </c>
      <c r="S11" t="s">
        <v>29</v>
      </c>
      <c r="T11" t="s">
        <v>29</v>
      </c>
      <c r="U11" t="s">
        <v>29</v>
      </c>
      <c r="V11" t="s">
        <v>29</v>
      </c>
      <c r="X11">
        <v>7</v>
      </c>
      <c r="Y11" s="8"/>
      <c r="Z11" s="8"/>
    </row>
    <row r="12" spans="1:26" x14ac:dyDescent="0.25">
      <c r="A12" s="2" t="s">
        <v>10</v>
      </c>
      <c r="B12" s="2">
        <v>6</v>
      </c>
      <c r="C12" s="2">
        <v>7</v>
      </c>
      <c r="D12" s="2">
        <v>7</v>
      </c>
      <c r="E12" s="2">
        <v>6</v>
      </c>
      <c r="F12" s="2">
        <v>7</v>
      </c>
      <c r="G12" s="2">
        <v>7</v>
      </c>
      <c r="H12" s="2">
        <v>8</v>
      </c>
      <c r="I12" s="5">
        <f t="shared" si="0"/>
        <v>6.8571428571428568</v>
      </c>
      <c r="J12" s="2">
        <v>9</v>
      </c>
      <c r="K12" s="7">
        <v>9.5</v>
      </c>
      <c r="L12" s="2"/>
      <c r="M12" s="11">
        <v>9</v>
      </c>
      <c r="N12" s="6" t="s">
        <v>29</v>
      </c>
      <c r="O12" s="6" t="s">
        <v>29</v>
      </c>
      <c r="P12" s="6" t="s">
        <v>29</v>
      </c>
      <c r="Q12" s="6" t="s">
        <v>29</v>
      </c>
      <c r="R12" s="6" t="s">
        <v>29</v>
      </c>
      <c r="S12" s="6" t="s">
        <v>29</v>
      </c>
      <c r="T12" s="6" t="s">
        <v>29</v>
      </c>
      <c r="U12" s="6" t="s">
        <v>29</v>
      </c>
      <c r="V12" s="6" t="s">
        <v>29</v>
      </c>
      <c r="X12" s="9">
        <v>9</v>
      </c>
      <c r="Y12" s="8"/>
      <c r="Z12" s="8"/>
    </row>
    <row r="13" spans="1:26" x14ac:dyDescent="0.25">
      <c r="A13" s="2" t="s">
        <v>11</v>
      </c>
      <c r="B13" s="2">
        <v>9</v>
      </c>
      <c r="C13" s="2">
        <v>0</v>
      </c>
      <c r="D13" s="2">
        <v>9</v>
      </c>
      <c r="E13" s="2">
        <v>3</v>
      </c>
      <c r="F13" s="2">
        <v>8</v>
      </c>
      <c r="G13" s="2"/>
      <c r="H13" s="2">
        <v>3</v>
      </c>
      <c r="I13" s="5">
        <f t="shared" si="0"/>
        <v>4.5714285714285712</v>
      </c>
      <c r="J13" s="2">
        <v>10</v>
      </c>
      <c r="K13" s="7">
        <v>1.2</v>
      </c>
      <c r="L13" s="2">
        <f>10*(36/50)</f>
        <v>7.1999999999999993</v>
      </c>
      <c r="M13" s="12">
        <f t="shared" si="1"/>
        <v>6.145714285714285</v>
      </c>
      <c r="N13" t="s">
        <v>29</v>
      </c>
      <c r="O13" t="s">
        <v>29</v>
      </c>
      <c r="P13" t="s">
        <v>29</v>
      </c>
      <c r="Q13" t="s">
        <v>29</v>
      </c>
      <c r="S13" t="s">
        <v>29</v>
      </c>
      <c r="U13" t="s">
        <v>29</v>
      </c>
      <c r="V13" t="s">
        <v>29</v>
      </c>
      <c r="Y13" s="8"/>
    </row>
    <row r="14" spans="1:26" x14ac:dyDescent="0.25">
      <c r="A14" s="2" t="s">
        <v>12</v>
      </c>
      <c r="B14" s="2"/>
      <c r="C14" s="2"/>
      <c r="D14" s="2"/>
      <c r="E14" s="2"/>
      <c r="F14" s="2"/>
      <c r="G14" s="2">
        <v>4</v>
      </c>
      <c r="H14" s="2"/>
      <c r="I14" s="5">
        <f t="shared" si="0"/>
        <v>0.5714285714285714</v>
      </c>
      <c r="J14" s="2">
        <v>3</v>
      </c>
      <c r="K14" s="7">
        <v>4.4000000000000004</v>
      </c>
      <c r="L14" s="2">
        <f>10*(26/50)</f>
        <v>5.2</v>
      </c>
      <c r="M14" s="12">
        <f t="shared" si="1"/>
        <v>3.6457142857142859</v>
      </c>
      <c r="T14" t="s">
        <v>29</v>
      </c>
      <c r="Y14" s="8"/>
    </row>
    <row r="15" spans="1:26" x14ac:dyDescent="0.25">
      <c r="A15" s="2" t="s">
        <v>13</v>
      </c>
      <c r="B15" s="2">
        <v>9</v>
      </c>
      <c r="C15" s="2">
        <v>6</v>
      </c>
      <c r="D15" s="2">
        <v>9</v>
      </c>
      <c r="E15" s="2">
        <v>3</v>
      </c>
      <c r="F15" s="2">
        <v>9</v>
      </c>
      <c r="G15" s="2">
        <v>8</v>
      </c>
      <c r="H15" s="2">
        <v>0</v>
      </c>
      <c r="I15" s="5">
        <f t="shared" si="0"/>
        <v>6.2857142857142856</v>
      </c>
      <c r="J15" s="2">
        <v>7</v>
      </c>
      <c r="K15" s="7">
        <v>7.2</v>
      </c>
      <c r="L15" s="2"/>
      <c r="M15" s="10">
        <v>7</v>
      </c>
      <c r="N15" s="6" t="s">
        <v>29</v>
      </c>
      <c r="O15" s="6" t="s">
        <v>29</v>
      </c>
      <c r="P15" s="6" t="s">
        <v>29</v>
      </c>
      <c r="Q15" s="6" t="s">
        <v>29</v>
      </c>
      <c r="R15" s="6" t="s">
        <v>29</v>
      </c>
      <c r="S15" s="6" t="s">
        <v>29</v>
      </c>
      <c r="T15" s="6" t="s">
        <v>29</v>
      </c>
      <c r="U15" s="6" t="s">
        <v>29</v>
      </c>
      <c r="V15" s="6" t="s">
        <v>29</v>
      </c>
      <c r="X15">
        <v>7</v>
      </c>
      <c r="Y15" s="8"/>
    </row>
    <row r="16" spans="1:26" x14ac:dyDescent="0.25">
      <c r="A16" s="2" t="s">
        <v>14</v>
      </c>
      <c r="B16" s="2">
        <v>1</v>
      </c>
      <c r="C16" s="2">
        <v>4</v>
      </c>
      <c r="D16" s="2"/>
      <c r="E16" s="2"/>
      <c r="F16" s="2"/>
      <c r="G16" s="2">
        <v>1</v>
      </c>
      <c r="H16" s="2"/>
      <c r="I16" s="5">
        <f t="shared" si="0"/>
        <v>0.8571428571428571</v>
      </c>
      <c r="J16" s="2"/>
      <c r="K16" s="2">
        <v>0</v>
      </c>
      <c r="L16" s="15" t="s">
        <v>36</v>
      </c>
      <c r="M16" s="14" t="e">
        <f t="shared" si="1"/>
        <v>#VALUE!</v>
      </c>
      <c r="O16" t="s">
        <v>29</v>
      </c>
      <c r="T16" t="s">
        <v>29</v>
      </c>
      <c r="Y16" s="8"/>
    </row>
    <row r="17" spans="1:25" x14ac:dyDescent="0.25">
      <c r="A17" s="2" t="s">
        <v>15</v>
      </c>
      <c r="B17" s="2">
        <v>5</v>
      </c>
      <c r="C17" s="2">
        <v>4</v>
      </c>
      <c r="D17" s="2"/>
      <c r="E17" s="2"/>
      <c r="F17" s="2"/>
      <c r="G17" s="2">
        <v>6</v>
      </c>
      <c r="H17" s="2">
        <v>3</v>
      </c>
      <c r="I17" s="5">
        <f t="shared" si="0"/>
        <v>2.5714285714285716</v>
      </c>
      <c r="J17" s="2">
        <v>6</v>
      </c>
      <c r="K17" s="7">
        <v>3.8</v>
      </c>
      <c r="L17" s="2">
        <f>10*(26/50)</f>
        <v>5.2</v>
      </c>
      <c r="M17" s="12">
        <f t="shared" si="1"/>
        <v>4.6957142857142848</v>
      </c>
      <c r="N17" t="s">
        <v>29</v>
      </c>
      <c r="O17" t="s">
        <v>29</v>
      </c>
      <c r="T17" t="s">
        <v>29</v>
      </c>
      <c r="U17" t="s">
        <v>29</v>
      </c>
      <c r="V17" t="s">
        <v>29</v>
      </c>
      <c r="Y17" s="8"/>
    </row>
    <row r="18" spans="1:25" x14ac:dyDescent="0.25">
      <c r="A18" s="2" t="s">
        <v>16</v>
      </c>
      <c r="B18" s="2"/>
      <c r="C18" s="2"/>
      <c r="D18" s="2"/>
      <c r="E18" s="2"/>
      <c r="F18" s="2"/>
      <c r="G18" s="2"/>
      <c r="H18" s="2"/>
      <c r="I18" s="5">
        <f t="shared" si="0"/>
        <v>0</v>
      </c>
      <c r="J18" s="2">
        <v>4</v>
      </c>
      <c r="K18" s="7">
        <v>7</v>
      </c>
      <c r="L18" s="2">
        <f>10*(32/50)</f>
        <v>6.4</v>
      </c>
      <c r="M18" s="12">
        <f t="shared" si="1"/>
        <v>4.87</v>
      </c>
      <c r="U18" t="s">
        <v>29</v>
      </c>
      <c r="Y18" s="8"/>
    </row>
    <row r="19" spans="1:25" x14ac:dyDescent="0.25">
      <c r="A19" s="2" t="s">
        <v>30</v>
      </c>
      <c r="B19" s="2">
        <v>3</v>
      </c>
      <c r="C19" s="2">
        <v>1</v>
      </c>
      <c r="D19" s="2">
        <v>4</v>
      </c>
      <c r="E19" s="2">
        <v>6</v>
      </c>
      <c r="F19" s="2">
        <v>4</v>
      </c>
      <c r="G19" s="2">
        <v>8</v>
      </c>
      <c r="H19" s="2">
        <v>7</v>
      </c>
      <c r="I19" s="5">
        <f t="shared" si="0"/>
        <v>4.7142857142857144</v>
      </c>
      <c r="J19" s="2">
        <v>9.5</v>
      </c>
      <c r="K19" s="7">
        <v>10</v>
      </c>
      <c r="L19" s="2"/>
      <c r="M19" s="10">
        <v>9</v>
      </c>
      <c r="N19" s="6" t="s">
        <v>29</v>
      </c>
      <c r="O19" s="6" t="s">
        <v>29</v>
      </c>
      <c r="P19" s="6" t="s">
        <v>29</v>
      </c>
      <c r="Q19" s="6" t="s">
        <v>29</v>
      </c>
      <c r="R19" s="6" t="s">
        <v>29</v>
      </c>
      <c r="S19" s="6" t="s">
        <v>29</v>
      </c>
      <c r="T19" s="6" t="s">
        <v>29</v>
      </c>
      <c r="U19" s="6" t="s">
        <v>29</v>
      </c>
      <c r="V19" s="6" t="s">
        <v>29</v>
      </c>
      <c r="X19" s="9">
        <v>9</v>
      </c>
      <c r="Y19" s="8"/>
    </row>
    <row r="20" spans="1:25" x14ac:dyDescent="0.25">
      <c r="A20" s="2" t="s">
        <v>31</v>
      </c>
      <c r="B20" s="2"/>
      <c r="C20" s="2"/>
      <c r="D20" s="2"/>
      <c r="E20" s="2"/>
      <c r="F20" s="2">
        <v>1</v>
      </c>
      <c r="G20" s="2">
        <v>0</v>
      </c>
      <c r="H20" s="2"/>
      <c r="I20" s="5">
        <f t="shared" si="0"/>
        <v>0.14285714285714285</v>
      </c>
      <c r="J20" s="2">
        <v>9.5</v>
      </c>
      <c r="K20" s="7">
        <v>7</v>
      </c>
      <c r="L20" s="2">
        <f>10*(35/50)</f>
        <v>7</v>
      </c>
      <c r="M20" s="12">
        <f t="shared" si="1"/>
        <v>6.7214285714285715</v>
      </c>
      <c r="N20" t="s">
        <v>29</v>
      </c>
      <c r="O20" t="s">
        <v>29</v>
      </c>
      <c r="S20" t="s">
        <v>29</v>
      </c>
      <c r="T20" t="s">
        <v>29</v>
      </c>
      <c r="U20" t="s">
        <v>29</v>
      </c>
      <c r="Y20" s="8"/>
    </row>
    <row r="21" spans="1:25" x14ac:dyDescent="0.25">
      <c r="A21" s="2" t="s">
        <v>32</v>
      </c>
      <c r="B21" s="2"/>
      <c r="C21" s="2">
        <v>3</v>
      </c>
      <c r="D21" s="2"/>
      <c r="E21" s="2">
        <v>1</v>
      </c>
      <c r="F21" s="2"/>
      <c r="G21" s="2">
        <v>6</v>
      </c>
      <c r="H21" s="2"/>
      <c r="I21" s="5">
        <f t="shared" si="0"/>
        <v>1.4285714285714286</v>
      </c>
      <c r="J21" s="2">
        <v>8</v>
      </c>
      <c r="K21" s="7">
        <v>10</v>
      </c>
      <c r="L21" s="5">
        <f>10*(38/50)</f>
        <v>7.6</v>
      </c>
      <c r="M21" s="12">
        <f t="shared" si="1"/>
        <v>7.3942857142857132</v>
      </c>
      <c r="T21" t="s">
        <v>29</v>
      </c>
      <c r="U21" t="s">
        <v>29</v>
      </c>
      <c r="Y21" s="8"/>
    </row>
    <row r="22" spans="1:25" x14ac:dyDescent="0.25">
      <c r="A22" s="2" t="s">
        <v>33</v>
      </c>
      <c r="B22" s="2"/>
      <c r="C22" s="2"/>
      <c r="D22" s="2">
        <v>8</v>
      </c>
      <c r="E22" s="2"/>
      <c r="F22" s="2">
        <v>6</v>
      </c>
      <c r="G22" s="2">
        <v>1</v>
      </c>
      <c r="H22" s="2">
        <v>1</v>
      </c>
      <c r="I22" s="5">
        <f t="shared" si="0"/>
        <v>2.2857142857142856</v>
      </c>
      <c r="J22" s="2">
        <v>10</v>
      </c>
      <c r="K22" s="7">
        <v>4</v>
      </c>
      <c r="L22" s="2">
        <f>10*(28/50)</f>
        <v>5.6000000000000005</v>
      </c>
      <c r="M22" s="12">
        <f t="shared" si="1"/>
        <v>6.0228571428571431</v>
      </c>
      <c r="P22" t="s">
        <v>29</v>
      </c>
      <c r="Q22" t="s">
        <v>29</v>
      </c>
      <c r="S22" t="s">
        <v>29</v>
      </c>
      <c r="T22" t="s">
        <v>29</v>
      </c>
      <c r="V22" t="s">
        <v>29</v>
      </c>
      <c r="Y22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2025-01-22T13:20:46Z</dcterms:created>
  <dcterms:modified xsi:type="dcterms:W3CDTF">2025-03-26T09:10:53Z</dcterms:modified>
</cp:coreProperties>
</file>